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июнь 2022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8" i="1" l="1"/>
  <c r="AA47" i="1"/>
  <c r="AA46" i="1"/>
  <c r="N48" i="1"/>
  <c r="AA14" i="1"/>
  <c r="N14" i="1"/>
  <c r="L48" i="1" l="1"/>
  <c r="J45" i="1"/>
  <c r="L14" i="1"/>
  <c r="AA49" i="1" l="1"/>
  <c r="J48" i="1"/>
  <c r="H45" i="1" l="1"/>
  <c r="AA13" i="1"/>
  <c r="AA12" i="1"/>
  <c r="J14" i="1"/>
  <c r="E61" i="1" l="1"/>
  <c r="G61" i="1"/>
  <c r="C61" i="1"/>
  <c r="H51" i="1"/>
  <c r="H48" i="1"/>
  <c r="L45" i="1"/>
  <c r="N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S62" i="1" l="1"/>
  <c r="Y61" i="1"/>
  <c r="W61" i="1"/>
  <c r="U61" i="1"/>
  <c r="S61" i="1"/>
  <c r="S60" i="1" s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Y62" i="1"/>
  <c r="W62" i="1"/>
  <c r="W60" i="1" s="1"/>
  <c r="U62" i="1"/>
  <c r="Q62" i="1"/>
  <c r="Q60" i="1" s="1"/>
  <c r="O62" i="1"/>
  <c r="O60" i="1" s="1"/>
  <c r="M62" i="1"/>
  <c r="K62" i="1"/>
  <c r="I62" i="1"/>
  <c r="G62" i="1"/>
  <c r="E62" i="1"/>
  <c r="E60" i="1" s="1"/>
  <c r="C28" i="1"/>
  <c r="D12" i="1"/>
  <c r="D14" i="1" s="1"/>
  <c r="M60" i="1" l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AA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AA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C26" i="1" s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U26" i="1" l="1"/>
  <c r="AA26" i="1" l="1"/>
</calcChain>
</file>

<file path=xl/sharedStrings.xml><?xml version="1.0" encoding="utf-8"?>
<sst xmlns="http://schemas.openxmlformats.org/spreadsheetml/2006/main" count="229" uniqueCount="43">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</sst>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6" fillId="0" borderId="4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217261</xdr:colOff>
      <xdr:row>63</xdr:row>
      <xdr:rowOff>0</xdr:rowOff>
    </xdr:from>
    <xdr:to>
      <xdr:col>0</xdr:col>
      <xdr:colOff>222756</xdr:colOff>
      <xdr:row>64</xdr:row>
      <xdr:rowOff>153511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7261" y="2950028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366939</xdr:colOff>
      <xdr:row>96</xdr:row>
      <xdr:rowOff>136071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448832" y="4196442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D30" sqref="A30:D3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9" t="s">
        <v>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</row>
    <row r="2" spans="1:32" ht="20.25" x14ac:dyDescent="0.25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</row>
    <row r="3" spans="1:32" ht="20.25" x14ac:dyDescent="0.25">
      <c r="A3" s="189" t="s">
        <v>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</row>
    <row r="4" spans="1:32" ht="20.25" x14ac:dyDescent="0.25">
      <c r="A4" s="190" t="s">
        <v>40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7" t="s">
        <v>13</v>
      </c>
      <c r="B6" s="199" t="s">
        <v>15</v>
      </c>
      <c r="C6" s="177" t="s">
        <v>0</v>
      </c>
      <c r="D6" s="178"/>
      <c r="E6" s="177" t="s">
        <v>1</v>
      </c>
      <c r="F6" s="178"/>
      <c r="G6" s="177" t="s">
        <v>2</v>
      </c>
      <c r="H6" s="178"/>
      <c r="I6" s="177" t="s">
        <v>3</v>
      </c>
      <c r="J6" s="178"/>
      <c r="K6" s="177" t="s">
        <v>4</v>
      </c>
      <c r="L6" s="178"/>
      <c r="M6" s="177" t="s">
        <v>5</v>
      </c>
      <c r="N6" s="178"/>
      <c r="O6" s="177" t="s">
        <v>6</v>
      </c>
      <c r="P6" s="178"/>
      <c r="Q6" s="177" t="s">
        <v>7</v>
      </c>
      <c r="R6" s="178"/>
      <c r="S6" s="177" t="s">
        <v>8</v>
      </c>
      <c r="T6" s="178"/>
      <c r="U6" s="177" t="s">
        <v>9</v>
      </c>
      <c r="V6" s="178"/>
      <c r="W6" s="177" t="s">
        <v>10</v>
      </c>
      <c r="X6" s="178"/>
      <c r="Y6" s="177" t="s">
        <v>11</v>
      </c>
      <c r="Z6" s="178"/>
      <c r="AA6" s="137" t="s">
        <v>12</v>
      </c>
    </row>
    <row r="7" spans="1:32" ht="81.95" customHeight="1" thickBot="1" x14ac:dyDescent="0.3">
      <c r="A7" s="198"/>
      <c r="B7" s="200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4"/>
      <c r="AB7" s="4"/>
      <c r="AC7" s="4"/>
      <c r="AD7" s="4"/>
      <c r="AE7" s="8"/>
    </row>
    <row r="8" spans="1:32" ht="15.75" x14ac:dyDescent="0.25">
      <c r="A8" s="137" t="s">
        <v>16</v>
      </c>
      <c r="B8" s="185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/>
      <c r="P8" s="20"/>
      <c r="Q8" s="21"/>
      <c r="R8" s="20"/>
      <c r="S8" s="82"/>
      <c r="T8" s="44"/>
      <c r="U8" s="82"/>
      <c r="V8" s="44"/>
      <c r="W8" s="21"/>
      <c r="X8" s="44"/>
      <c r="Y8" s="21"/>
      <c r="Z8" s="44"/>
      <c r="AA8" s="192">
        <f>SUM(D8:D10,F8:F10,H8:H10,J8:J10,L8:L10,N8:N10,P8:P10,R8:R10,T8:T10,V8:V10,X8:X10,Z8:Z10)</f>
        <v>1134.9336800000001</v>
      </c>
      <c r="AC8" s="4"/>
      <c r="AF8" s="8"/>
    </row>
    <row r="9" spans="1:32" ht="16.5" customHeight="1" x14ac:dyDescent="0.25">
      <c r="A9" s="138"/>
      <c r="B9" s="187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193"/>
      <c r="AC9" s="4"/>
      <c r="AF9" s="8"/>
    </row>
    <row r="10" spans="1:32" ht="16.5" thickBot="1" x14ac:dyDescent="0.3">
      <c r="A10" s="138"/>
      <c r="B10" s="187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193"/>
      <c r="AC10" s="4"/>
      <c r="AD10" s="4"/>
    </row>
    <row r="11" spans="1:32" ht="16.5" thickBot="1" x14ac:dyDescent="0.3">
      <c r="A11" s="14" t="s">
        <v>26</v>
      </c>
      <c r="B11" s="188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0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1134.9336800000001</v>
      </c>
      <c r="AC11" s="4"/>
      <c r="AD11" s="4"/>
      <c r="AE11" s="4"/>
    </row>
    <row r="12" spans="1:32" ht="81" customHeight="1" thickBot="1" x14ac:dyDescent="0.3">
      <c r="A12" s="150" t="s">
        <v>30</v>
      </c>
      <c r="B12" s="119" t="s">
        <v>17</v>
      </c>
      <c r="C12" s="117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/>
      <c r="P12" s="85"/>
      <c r="Q12" s="87"/>
      <c r="R12" s="85"/>
      <c r="S12" s="88"/>
      <c r="T12" s="86"/>
      <c r="U12" s="89"/>
      <c r="V12" s="86"/>
      <c r="W12" s="88"/>
      <c r="X12" s="86"/>
      <c r="Y12" s="88"/>
      <c r="Z12" s="86"/>
      <c r="AA12" s="45">
        <f>D12+F12+H12+J12+L12+N12+P12+R12+T12+V12+X12+Z12</f>
        <v>235.48774999999998</v>
      </c>
      <c r="AB12" s="4"/>
      <c r="AC12" s="4"/>
      <c r="AD12" s="11"/>
    </row>
    <row r="13" spans="1:32" ht="60.75" customHeight="1" thickBot="1" x14ac:dyDescent="0.3">
      <c r="A13" s="151"/>
      <c r="B13" s="120" t="s">
        <v>24</v>
      </c>
      <c r="C13" s="118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/>
      <c r="Q13" s="90"/>
      <c r="R13" s="84"/>
      <c r="S13" s="91"/>
      <c r="T13" s="92"/>
      <c r="U13" s="93"/>
      <c r="V13" s="92"/>
      <c r="W13" s="91"/>
      <c r="X13" s="92"/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21"/>
      <c r="C14" s="97"/>
      <c r="D14" s="51">
        <f>D12+D13</f>
        <v>39.611000000000004</v>
      </c>
      <c r="E14" s="51"/>
      <c r="F14" s="51">
        <f t="shared" ref="F14:N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2"/>
      <c r="P14" s="51"/>
      <c r="Q14" s="52"/>
      <c r="R14" s="51"/>
      <c r="S14" s="98"/>
      <c r="T14" s="54"/>
      <c r="U14" s="99"/>
      <c r="V14" s="54"/>
      <c r="W14" s="98"/>
      <c r="X14" s="54"/>
      <c r="Y14" s="98"/>
      <c r="Z14" s="129"/>
      <c r="AA14" s="130">
        <f>D14+F14+H14+J14+L14+N14+P14+R14+T14+V14+X14+Z14</f>
        <v>235.48774999999998</v>
      </c>
      <c r="AB14" s="4"/>
      <c r="AC14" s="4"/>
      <c r="AD14" s="11"/>
    </row>
    <row r="15" spans="1:32" ht="44.25" customHeight="1" x14ac:dyDescent="0.25">
      <c r="A15" s="195" t="s">
        <v>31</v>
      </c>
      <c r="B15" s="94" t="s">
        <v>17</v>
      </c>
      <c r="C15" s="152" t="s">
        <v>37</v>
      </c>
      <c r="D15" s="85">
        <v>0.73099999999999998</v>
      </c>
      <c r="E15" s="152" t="s">
        <v>37</v>
      </c>
      <c r="F15" s="85">
        <v>0.69357999999999997</v>
      </c>
      <c r="G15" s="152" t="s">
        <v>37</v>
      </c>
      <c r="H15" s="85">
        <v>0.67500000000000004</v>
      </c>
      <c r="I15" s="153" t="s">
        <v>37</v>
      </c>
      <c r="J15" s="85">
        <v>0.81899999999999995</v>
      </c>
      <c r="K15" s="153" t="s">
        <v>37</v>
      </c>
      <c r="L15" s="85">
        <v>0.70499999999999996</v>
      </c>
      <c r="M15" s="153" t="s">
        <v>37</v>
      </c>
      <c r="N15" s="85">
        <v>0.78400000000000003</v>
      </c>
      <c r="O15" s="179"/>
      <c r="P15" s="85"/>
      <c r="Q15" s="180"/>
      <c r="R15" s="85"/>
      <c r="S15" s="181"/>
      <c r="T15" s="86"/>
      <c r="U15" s="180"/>
      <c r="V15" s="86"/>
      <c r="W15" s="181"/>
      <c r="X15" s="86"/>
      <c r="Y15" s="183"/>
      <c r="Z15" s="86"/>
      <c r="AA15" s="95">
        <f>D15+F15+H15+J15+L15+N15+P15+R15+T15+V15+X15+Z15</f>
        <v>4.4075800000000003</v>
      </c>
      <c r="AB15" s="4"/>
      <c r="AC15" s="4"/>
    </row>
    <row r="16" spans="1:32" ht="72" customHeight="1" thickBot="1" x14ac:dyDescent="0.3">
      <c r="A16" s="196"/>
      <c r="B16" s="24" t="s">
        <v>24</v>
      </c>
      <c r="C16" s="147"/>
      <c r="D16" s="31">
        <v>0</v>
      </c>
      <c r="E16" s="147"/>
      <c r="F16" s="31">
        <v>0</v>
      </c>
      <c r="G16" s="147"/>
      <c r="H16" s="31">
        <v>0</v>
      </c>
      <c r="I16" s="154"/>
      <c r="J16" s="31">
        <v>0</v>
      </c>
      <c r="K16" s="154"/>
      <c r="L16" s="31">
        <v>0</v>
      </c>
      <c r="M16" s="154"/>
      <c r="N16" s="31">
        <v>0</v>
      </c>
      <c r="O16" s="176"/>
      <c r="P16" s="31"/>
      <c r="Q16" s="149"/>
      <c r="R16" s="31"/>
      <c r="S16" s="182"/>
      <c r="T16" s="32"/>
      <c r="U16" s="149"/>
      <c r="V16" s="32"/>
      <c r="W16" s="182"/>
      <c r="X16" s="32"/>
      <c r="Y16" s="156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</v>
      </c>
      <c r="Q17" s="37"/>
      <c r="R17" s="37">
        <f>R15+R16</f>
        <v>0</v>
      </c>
      <c r="S17" s="37"/>
      <c r="T17" s="37">
        <f>T15+T16</f>
        <v>0</v>
      </c>
      <c r="U17" s="37"/>
      <c r="V17" s="37">
        <f>V15+V16</f>
        <v>0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4.4075800000000003</v>
      </c>
      <c r="AB17" s="4"/>
      <c r="AC17" s="4"/>
      <c r="AD17" s="4"/>
    </row>
    <row r="18" spans="1:35" ht="38.1" customHeight="1" thickBot="1" x14ac:dyDescent="0.3">
      <c r="A18" s="160" t="s">
        <v>19</v>
      </c>
      <c r="B18" s="23" t="s">
        <v>17</v>
      </c>
      <c r="C18" s="162">
        <v>7.97</v>
      </c>
      <c r="D18" s="66">
        <v>163.26669999999999</v>
      </c>
      <c r="E18" s="158">
        <v>7.97</v>
      </c>
      <c r="F18" s="60">
        <v>166.30092999999999</v>
      </c>
      <c r="G18" s="158">
        <v>7.97</v>
      </c>
      <c r="H18" s="66">
        <v>123.48390999999999</v>
      </c>
      <c r="I18" s="158">
        <v>7.97</v>
      </c>
      <c r="J18" s="60">
        <v>163.48405</v>
      </c>
      <c r="K18" s="158">
        <v>7.97</v>
      </c>
      <c r="L18" s="66">
        <v>147.661</v>
      </c>
      <c r="M18" s="158">
        <v>7.97</v>
      </c>
      <c r="N18" s="20">
        <v>141.23099999999999</v>
      </c>
      <c r="O18" s="158"/>
      <c r="P18" s="20"/>
      <c r="Q18" s="158"/>
      <c r="R18" s="20"/>
      <c r="S18" s="158"/>
      <c r="T18" s="20"/>
      <c r="U18" s="158"/>
      <c r="V18" s="20"/>
      <c r="W18" s="158"/>
      <c r="X18" s="20"/>
      <c r="Y18" s="158"/>
      <c r="Z18" s="20">
        <v>0</v>
      </c>
      <c r="AA18" s="45">
        <f t="shared" si="3"/>
        <v>905.42759000000001</v>
      </c>
      <c r="AB18" s="4"/>
      <c r="AD18" s="8"/>
    </row>
    <row r="19" spans="1:35" ht="43.5" customHeight="1" thickBot="1" x14ac:dyDescent="0.3">
      <c r="A19" s="161"/>
      <c r="B19" s="23" t="s">
        <v>24</v>
      </c>
      <c r="C19" s="163"/>
      <c r="D19" s="67">
        <v>0</v>
      </c>
      <c r="E19" s="159"/>
      <c r="F19" s="61">
        <v>0</v>
      </c>
      <c r="G19" s="159"/>
      <c r="H19" s="61">
        <v>0</v>
      </c>
      <c r="I19" s="159"/>
      <c r="J19" s="61">
        <v>0</v>
      </c>
      <c r="K19" s="159"/>
      <c r="L19" s="31">
        <v>0</v>
      </c>
      <c r="M19" s="159"/>
      <c r="N19" s="31">
        <v>0</v>
      </c>
      <c r="O19" s="159"/>
      <c r="P19" s="31"/>
      <c r="Q19" s="159"/>
      <c r="R19" s="31"/>
      <c r="S19" s="159"/>
      <c r="T19" s="31"/>
      <c r="U19" s="184"/>
      <c r="V19" s="31"/>
      <c r="W19" s="159"/>
      <c r="X19" s="31"/>
      <c r="Y19" s="159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0</v>
      </c>
      <c r="Q20" s="68"/>
      <c r="R20" s="68">
        <f t="shared" si="4"/>
        <v>0</v>
      </c>
      <c r="S20" s="68"/>
      <c r="T20" s="68">
        <f t="shared" si="4"/>
        <v>0</v>
      </c>
      <c r="U20" s="68"/>
      <c r="V20" s="68">
        <f t="shared" si="4"/>
        <v>0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905.42759000000001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/>
      <c r="P21" s="51"/>
      <c r="Q21" s="52"/>
      <c r="R21" s="51"/>
      <c r="S21" s="53"/>
      <c r="T21" s="54"/>
      <c r="U21" s="52"/>
      <c r="V21" s="54"/>
      <c r="W21" s="53"/>
      <c r="X21" s="54"/>
      <c r="Y21" s="53"/>
      <c r="Z21" s="54">
        <v>0</v>
      </c>
      <c r="AA21" s="55">
        <f>D21+F21+H21+J21+L21+N21+P21+R21+T21+V21+X21+Z21</f>
        <v>74.737399999999994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/>
      <c r="Q22" s="38"/>
      <c r="R22" s="37"/>
      <c r="S22" s="56"/>
      <c r="T22" s="40"/>
      <c r="U22" s="38"/>
      <c r="V22" s="40"/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37" t="s">
        <v>22</v>
      </c>
      <c r="B23" s="25" t="s">
        <v>17</v>
      </c>
      <c r="C23" s="146">
        <v>7</v>
      </c>
      <c r="D23" s="20">
        <f>82.603+10.934</f>
        <v>93.536999999999992</v>
      </c>
      <c r="E23" s="148">
        <v>7</v>
      </c>
      <c r="F23" s="20">
        <v>70.755600000000001</v>
      </c>
      <c r="G23" s="148">
        <v>7</v>
      </c>
      <c r="H23" s="20">
        <v>107.453</v>
      </c>
      <c r="I23" s="148">
        <v>7</v>
      </c>
      <c r="J23" s="20">
        <v>63.054000000000002</v>
      </c>
      <c r="K23" s="148">
        <v>7</v>
      </c>
      <c r="L23" s="20">
        <v>67.367000000000004</v>
      </c>
      <c r="M23" s="148">
        <v>7</v>
      </c>
      <c r="N23" s="20">
        <v>70.7</v>
      </c>
      <c r="O23" s="175"/>
      <c r="P23" s="20"/>
      <c r="Q23" s="148"/>
      <c r="R23" s="20"/>
      <c r="S23" s="155"/>
      <c r="T23" s="44"/>
      <c r="U23" s="148"/>
      <c r="V23" s="44"/>
      <c r="W23" s="155"/>
      <c r="X23" s="44"/>
      <c r="Y23" s="155"/>
      <c r="Z23" s="44"/>
      <c r="AA23" s="45">
        <f t="shared" si="3"/>
        <v>472.86659999999995</v>
      </c>
      <c r="AB23" s="4"/>
      <c r="AC23" s="4"/>
      <c r="AE23" s="6"/>
    </row>
    <row r="24" spans="1:35" ht="38.25" customHeight="1" thickBot="1" x14ac:dyDescent="0.3">
      <c r="A24" s="165"/>
      <c r="B24" s="26" t="s">
        <v>24</v>
      </c>
      <c r="C24" s="147"/>
      <c r="D24" s="31">
        <v>0</v>
      </c>
      <c r="E24" s="149"/>
      <c r="F24" s="31">
        <v>0</v>
      </c>
      <c r="G24" s="149"/>
      <c r="H24" s="31">
        <v>0</v>
      </c>
      <c r="I24" s="149"/>
      <c r="J24" s="31">
        <v>0</v>
      </c>
      <c r="K24" s="149"/>
      <c r="L24" s="31">
        <v>0</v>
      </c>
      <c r="M24" s="149"/>
      <c r="N24" s="31">
        <v>0</v>
      </c>
      <c r="O24" s="176"/>
      <c r="P24" s="31"/>
      <c r="Q24" s="149"/>
      <c r="R24" s="31"/>
      <c r="S24" s="156"/>
      <c r="T24" s="32"/>
      <c r="U24" s="149"/>
      <c r="V24" s="32"/>
      <c r="W24" s="156"/>
      <c r="X24" s="32"/>
      <c r="Y24" s="156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0</v>
      </c>
      <c r="Q25" s="37"/>
      <c r="R25" s="37">
        <f t="shared" si="5"/>
        <v>0</v>
      </c>
      <c r="S25" s="37"/>
      <c r="T25" s="37">
        <f t="shared" si="5"/>
        <v>0</v>
      </c>
      <c r="U25" s="58"/>
      <c r="V25" s="40">
        <f>V24+V23</f>
        <v>0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472.86659999999995</v>
      </c>
      <c r="AB25" s="4"/>
      <c r="AC25" s="4"/>
      <c r="AD25" s="4"/>
    </row>
    <row r="26" spans="1:35" ht="36.75" customHeight="1" x14ac:dyDescent="0.25">
      <c r="A26" s="170" t="s">
        <v>32</v>
      </c>
      <c r="B26" s="171"/>
      <c r="C26" s="142">
        <f>C27+C28</f>
        <v>510.85159999999996</v>
      </c>
      <c r="D26" s="139"/>
      <c r="E26" s="142">
        <f>E27+E28</f>
        <v>478.49047000000002</v>
      </c>
      <c r="F26" s="139"/>
      <c r="G26" s="142">
        <f>G27+G28</f>
        <v>511.12486000000001</v>
      </c>
      <c r="H26" s="139"/>
      <c r="I26" s="142">
        <f>I27+I28</f>
        <v>449.49666999999999</v>
      </c>
      <c r="J26" s="139"/>
      <c r="K26" s="142">
        <f>K27+K28</f>
        <v>446.86200000000002</v>
      </c>
      <c r="L26" s="139"/>
      <c r="M26" s="142">
        <f>M27+M28</f>
        <v>431.03500000000003</v>
      </c>
      <c r="N26" s="139"/>
      <c r="O26" s="142">
        <f>O27+O28</f>
        <v>0</v>
      </c>
      <c r="P26" s="139"/>
      <c r="Q26" s="142">
        <f>Q27+Q28</f>
        <v>0</v>
      </c>
      <c r="R26" s="139"/>
      <c r="S26" s="142">
        <f>S27+S28</f>
        <v>0</v>
      </c>
      <c r="T26" s="143"/>
      <c r="U26" s="173">
        <f>U27+U28</f>
        <v>0</v>
      </c>
      <c r="V26" s="139"/>
      <c r="W26" s="139">
        <f>W27+W28</f>
        <v>0</v>
      </c>
      <c r="X26" s="139"/>
      <c r="Y26" s="139">
        <f>Y27+Y28</f>
        <v>0</v>
      </c>
      <c r="Z26" s="139"/>
      <c r="AA26" s="59">
        <f>SUM(C26:Z26)</f>
        <v>2827.8606</v>
      </c>
      <c r="AB26" s="4"/>
      <c r="AC26" s="6"/>
      <c r="AD26" s="6"/>
    </row>
    <row r="27" spans="1:35" ht="15.75" x14ac:dyDescent="0.25">
      <c r="A27" s="166" t="s">
        <v>23</v>
      </c>
      <c r="B27" s="167"/>
      <c r="C27" s="144">
        <f>D16+D19+D24</f>
        <v>0</v>
      </c>
      <c r="D27" s="141"/>
      <c r="E27" s="144">
        <f>F16+F19+F24</f>
        <v>0</v>
      </c>
      <c r="F27" s="141"/>
      <c r="G27" s="144">
        <f>H16+H19+H24</f>
        <v>0</v>
      </c>
      <c r="H27" s="141"/>
      <c r="I27" s="144">
        <f>J16+J19+J24</f>
        <v>0</v>
      </c>
      <c r="J27" s="141"/>
      <c r="K27" s="144">
        <f>L16+L19+L24</f>
        <v>0</v>
      </c>
      <c r="L27" s="141"/>
      <c r="M27" s="144">
        <f>N16+N19+N24</f>
        <v>0</v>
      </c>
      <c r="N27" s="141"/>
      <c r="O27" s="144">
        <f>P16+P19+P24</f>
        <v>0</v>
      </c>
      <c r="P27" s="141"/>
      <c r="Q27" s="144">
        <f>R16+R19+R24</f>
        <v>0</v>
      </c>
      <c r="R27" s="141"/>
      <c r="S27" s="144">
        <f>T16+T19+T24</f>
        <v>0</v>
      </c>
      <c r="T27" s="145"/>
      <c r="U27" s="140">
        <f t="shared" ref="U27" si="7">V24+V16+V19</f>
        <v>0</v>
      </c>
      <c r="V27" s="141"/>
      <c r="W27" s="141">
        <f t="shared" ref="W27" si="8">X24+X16+X19</f>
        <v>0</v>
      </c>
      <c r="X27" s="141"/>
      <c r="Y27" s="141">
        <f t="shared" ref="Y27" si="9">Z24+Z16+Z19</f>
        <v>0</v>
      </c>
      <c r="Z27" s="141"/>
      <c r="AA27" s="28">
        <f>SUM(C27:Z27)</f>
        <v>0</v>
      </c>
      <c r="AB27" s="4"/>
      <c r="AD27" s="6"/>
    </row>
    <row r="28" spans="1:35" ht="16.5" thickBot="1" x14ac:dyDescent="0.3">
      <c r="A28" s="168" t="s">
        <v>25</v>
      </c>
      <c r="B28" s="169"/>
      <c r="C28" s="164">
        <f>D11+D12+D15+D18+D21+D22+D23</f>
        <v>510.85159999999996</v>
      </c>
      <c r="D28" s="157"/>
      <c r="E28" s="164">
        <f>F11+F12+F15+F18+F21+F22+F23</f>
        <v>478.49047000000002</v>
      </c>
      <c r="F28" s="157"/>
      <c r="G28" s="164">
        <f>H11+H12+H15+H18+H21+H22+H23</f>
        <v>511.12486000000001</v>
      </c>
      <c r="H28" s="157"/>
      <c r="I28" s="164">
        <f>J11+J12+J15+J18+J21+J22+J23</f>
        <v>449.49666999999999</v>
      </c>
      <c r="J28" s="157"/>
      <c r="K28" s="164">
        <f>L11+L12+L15+L18+L21+L22+L23</f>
        <v>446.86200000000002</v>
      </c>
      <c r="L28" s="157"/>
      <c r="M28" s="164">
        <f>N11+N12+N15+N18+N21+N22+N23</f>
        <v>431.03500000000003</v>
      </c>
      <c r="N28" s="157"/>
      <c r="O28" s="164">
        <f>P11+P12+P15+P18+P21+P22+P23</f>
        <v>0</v>
      </c>
      <c r="P28" s="157"/>
      <c r="Q28" s="164">
        <f>R11+R12+R15+R18+R21+R22+R23</f>
        <v>0</v>
      </c>
      <c r="R28" s="157"/>
      <c r="S28" s="164">
        <f>T11+T12+T15+T18+T21+T22+T23</f>
        <v>0</v>
      </c>
      <c r="T28" s="172"/>
      <c r="U28" s="174">
        <f>V23+V22+V21+V18+V15+V12+V11</f>
        <v>0</v>
      </c>
      <c r="V28" s="157"/>
      <c r="W28" s="157">
        <f>X23+X22+X21+X18+X15+X12+X11</f>
        <v>0</v>
      </c>
      <c r="X28" s="157"/>
      <c r="Y28" s="157">
        <f>Z23+Z22+Z21+Z18+Z15+Z12+Z11</f>
        <v>0</v>
      </c>
      <c r="Z28" s="157"/>
      <c r="AA28" s="29">
        <f>SUM(C28:Z28)</f>
        <v>2827.8606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5"/>
      <c r="G30" s="15"/>
      <c r="H30" s="15"/>
      <c r="I30" s="15"/>
      <c r="J30" s="74"/>
      <c r="K30" s="74"/>
      <c r="L30" s="133"/>
      <c r="M30" s="74"/>
      <c r="N30" s="135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5"/>
      <c r="G31" s="15"/>
      <c r="H31" s="15"/>
      <c r="I31" s="15"/>
      <c r="J31" s="125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6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89" t="s">
        <v>35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</row>
    <row r="35" spans="1:31" ht="20.25" x14ac:dyDescent="0.25">
      <c r="A35" s="189" t="s">
        <v>33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</row>
    <row r="36" spans="1:31" ht="20.25" x14ac:dyDescent="0.25">
      <c r="A36" s="189" t="s">
        <v>29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</row>
    <row r="37" spans="1:31" ht="20.25" x14ac:dyDescent="0.25">
      <c r="A37" s="190" t="s">
        <v>41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7" t="s">
        <v>13</v>
      </c>
      <c r="B39" s="199" t="s">
        <v>15</v>
      </c>
      <c r="C39" s="177" t="s">
        <v>0</v>
      </c>
      <c r="D39" s="178"/>
      <c r="E39" s="177" t="s">
        <v>1</v>
      </c>
      <c r="F39" s="178"/>
      <c r="G39" s="177" t="s">
        <v>2</v>
      </c>
      <c r="H39" s="178"/>
      <c r="I39" s="177" t="s">
        <v>3</v>
      </c>
      <c r="J39" s="178"/>
      <c r="K39" s="177" t="s">
        <v>4</v>
      </c>
      <c r="L39" s="178"/>
      <c r="M39" s="177" t="s">
        <v>5</v>
      </c>
      <c r="N39" s="178"/>
      <c r="O39" s="177" t="s">
        <v>6</v>
      </c>
      <c r="P39" s="178"/>
      <c r="Q39" s="177" t="s">
        <v>7</v>
      </c>
      <c r="R39" s="178"/>
      <c r="S39" s="177" t="s">
        <v>8</v>
      </c>
      <c r="T39" s="178"/>
      <c r="U39" s="177" t="s">
        <v>9</v>
      </c>
      <c r="V39" s="178"/>
      <c r="W39" s="177" t="s">
        <v>10</v>
      </c>
      <c r="X39" s="178"/>
      <c r="Y39" s="177" t="s">
        <v>11</v>
      </c>
      <c r="Z39" s="178"/>
      <c r="AA39" s="137" t="s">
        <v>12</v>
      </c>
    </row>
    <row r="40" spans="1:31" ht="58.5" customHeight="1" thickBot="1" x14ac:dyDescent="0.3">
      <c r="A40" s="198"/>
      <c r="B40" s="200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94"/>
    </row>
    <row r="41" spans="1:31" ht="22.5" customHeight="1" x14ac:dyDescent="0.25">
      <c r="A41" s="137" t="s">
        <v>16</v>
      </c>
      <c r="B41" s="185" t="s">
        <v>17</v>
      </c>
      <c r="C41" s="19" t="s">
        <v>38</v>
      </c>
      <c r="D41" s="101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21"/>
      <c r="P41" s="20"/>
      <c r="Q41" s="21"/>
      <c r="R41" s="20"/>
      <c r="S41" s="82"/>
      <c r="T41" s="44"/>
      <c r="U41" s="82"/>
      <c r="V41" s="44"/>
      <c r="W41" s="21"/>
      <c r="X41" s="44"/>
      <c r="Y41" s="21"/>
      <c r="Z41" s="44"/>
      <c r="AA41" s="203">
        <f>SUM(D41:D44,F41:F44,H41:H44,J41:J44,L41:L44,N41:N44,P41:P44,R41:R44,T41:T44,V41:V44,X41:X44,Z41:Z44)</f>
        <v>2501.0663300000006</v>
      </c>
    </row>
    <row r="42" spans="1:31" ht="22.5" customHeight="1" x14ac:dyDescent="0.25">
      <c r="A42" s="194"/>
      <c r="B42" s="186"/>
      <c r="C42" s="122" t="s">
        <v>39</v>
      </c>
      <c r="D42" s="103">
        <v>162.38720000000001</v>
      </c>
      <c r="E42" s="122" t="s">
        <v>39</v>
      </c>
      <c r="F42" s="85">
        <v>126.28</v>
      </c>
      <c r="G42" s="122" t="s">
        <v>39</v>
      </c>
      <c r="H42" s="85">
        <v>118.88</v>
      </c>
      <c r="I42" s="122" t="s">
        <v>39</v>
      </c>
      <c r="J42" s="85">
        <v>120.16</v>
      </c>
      <c r="K42" s="122" t="s">
        <v>39</v>
      </c>
      <c r="L42" s="85">
        <v>100.84</v>
      </c>
      <c r="M42" s="122" t="s">
        <v>39</v>
      </c>
      <c r="N42" s="85">
        <v>93.32</v>
      </c>
      <c r="O42" s="89"/>
      <c r="P42" s="85"/>
      <c r="Q42" s="89"/>
      <c r="R42" s="85"/>
      <c r="S42" s="116"/>
      <c r="T42" s="86"/>
      <c r="U42" s="116"/>
      <c r="V42" s="86"/>
      <c r="W42" s="89"/>
      <c r="X42" s="86"/>
      <c r="Y42" s="89"/>
      <c r="Z42" s="86"/>
      <c r="AA42" s="204"/>
    </row>
    <row r="43" spans="1:31" ht="21.75" customHeight="1" x14ac:dyDescent="0.25">
      <c r="A43" s="138"/>
      <c r="B43" s="187"/>
      <c r="C43" s="22">
        <v>2.3416000000000001</v>
      </c>
      <c r="D43" s="102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/>
      <c r="P43" s="17"/>
      <c r="Q43" s="16"/>
      <c r="R43" s="17"/>
      <c r="S43" s="18"/>
      <c r="T43" s="75"/>
      <c r="U43" s="18"/>
      <c r="V43" s="75"/>
      <c r="W43" s="16"/>
      <c r="X43" s="75"/>
      <c r="Y43" s="16"/>
      <c r="Z43" s="75"/>
      <c r="AA43" s="205"/>
    </row>
    <row r="44" spans="1:31" ht="30" customHeight="1" thickBot="1" x14ac:dyDescent="0.3">
      <c r="A44" s="138"/>
      <c r="B44" s="187"/>
      <c r="C44" s="22">
        <v>4.0332999999999997</v>
      </c>
      <c r="D44" s="102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/>
      <c r="P44" s="17"/>
      <c r="Q44" s="16"/>
      <c r="R44" s="17"/>
      <c r="S44" s="18"/>
      <c r="T44" s="75"/>
      <c r="U44" s="18"/>
      <c r="V44" s="75"/>
      <c r="W44" s="16"/>
      <c r="X44" s="75"/>
      <c r="Y44" s="16"/>
      <c r="Z44" s="75"/>
      <c r="AA44" s="205"/>
    </row>
    <row r="45" spans="1:31" ht="25.5" customHeight="1" thickBot="1" x14ac:dyDescent="0.3">
      <c r="A45" s="14" t="s">
        <v>26</v>
      </c>
      <c r="B45" s="188"/>
      <c r="C45" s="30"/>
      <c r="D45" s="100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 t="shared" si="10"/>
        <v>310.05401999999998</v>
      </c>
      <c r="O45" s="31"/>
      <c r="P45" s="31">
        <f t="shared" si="10"/>
        <v>0</v>
      </c>
      <c r="Q45" s="31"/>
      <c r="R45" s="31">
        <f t="shared" si="10"/>
        <v>0</v>
      </c>
      <c r="S45" s="31"/>
      <c r="T45" s="31">
        <f t="shared" si="10"/>
        <v>0</v>
      </c>
      <c r="U45" s="31"/>
      <c r="V45" s="31">
        <f t="shared" si="10"/>
        <v>0</v>
      </c>
      <c r="W45" s="31"/>
      <c r="X45" s="31">
        <f t="shared" si="10"/>
        <v>0</v>
      </c>
      <c r="Y45" s="31"/>
      <c r="Z45" s="31">
        <f t="shared" si="10"/>
        <v>0</v>
      </c>
      <c r="AA45" s="115">
        <f>SUM(D45:Z45)</f>
        <v>2474.5873299999998</v>
      </c>
      <c r="AC45" s="8"/>
      <c r="AD45" s="8"/>
      <c r="AE45" s="8"/>
    </row>
    <row r="46" spans="1:31" ht="90" customHeight="1" thickBot="1" x14ac:dyDescent="0.3">
      <c r="A46" s="150" t="s">
        <v>30</v>
      </c>
      <c r="B46" s="119" t="s">
        <v>17</v>
      </c>
      <c r="C46" s="117">
        <v>7.97</v>
      </c>
      <c r="D46" s="103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7">
        <v>7.97</v>
      </c>
      <c r="J46" s="85">
        <v>44.290239999999997</v>
      </c>
      <c r="K46" s="117">
        <v>7.97</v>
      </c>
      <c r="L46" s="85">
        <v>42.351999999999997</v>
      </c>
      <c r="M46" s="117">
        <v>7.97</v>
      </c>
      <c r="N46" s="85">
        <v>38.333599999999997</v>
      </c>
      <c r="O46" s="87"/>
      <c r="P46" s="85"/>
      <c r="Q46" s="87"/>
      <c r="R46" s="85"/>
      <c r="S46" s="88"/>
      <c r="T46" s="86"/>
      <c r="U46" s="89"/>
      <c r="V46" s="86"/>
      <c r="W46" s="88"/>
      <c r="X46" s="86"/>
      <c r="Y46" s="88"/>
      <c r="Z46" s="86"/>
      <c r="AA46" s="113">
        <f>D46+F46+H46+J46+L46+N46+P46+R46+T46+V46+X46+Z46</f>
        <v>288.13004000000001</v>
      </c>
    </row>
    <row r="47" spans="1:31" ht="37.5" customHeight="1" thickBot="1" x14ac:dyDescent="0.3">
      <c r="A47" s="151"/>
      <c r="B47" s="120" t="s">
        <v>24</v>
      </c>
      <c r="C47" s="118">
        <v>7.48</v>
      </c>
      <c r="D47" s="84">
        <v>0</v>
      </c>
      <c r="E47" s="90"/>
      <c r="F47" s="84">
        <v>0</v>
      </c>
      <c r="G47" s="90"/>
      <c r="H47" s="84">
        <v>0</v>
      </c>
      <c r="I47" s="118">
        <v>7.48</v>
      </c>
      <c r="J47" s="84">
        <v>0</v>
      </c>
      <c r="K47" s="118">
        <v>7.48</v>
      </c>
      <c r="L47" s="84">
        <v>0</v>
      </c>
      <c r="M47" s="118">
        <v>7.48</v>
      </c>
      <c r="N47" s="84">
        <v>0</v>
      </c>
      <c r="O47" s="90"/>
      <c r="P47" s="84"/>
      <c r="Q47" s="90"/>
      <c r="R47" s="84"/>
      <c r="S47" s="91"/>
      <c r="T47" s="92"/>
      <c r="U47" s="93"/>
      <c r="V47" s="92"/>
      <c r="W47" s="91"/>
      <c r="X47" s="92"/>
      <c r="Y47" s="91"/>
      <c r="Z47" s="92"/>
      <c r="AA47" s="132">
        <f>D47+F47+H47+J47+L47+N47+P47+R47+T47+V47+X47+Z47</f>
        <v>0</v>
      </c>
    </row>
    <row r="48" spans="1:31" ht="30.75" customHeight="1" thickBot="1" x14ac:dyDescent="0.3">
      <c r="A48" s="96" t="s">
        <v>36</v>
      </c>
      <c r="B48" s="121"/>
      <c r="C48" s="97"/>
      <c r="D48" s="104">
        <f>D46+D47</f>
        <v>48.978499999999997</v>
      </c>
      <c r="E48" s="104"/>
      <c r="F48" s="104">
        <f t="shared" ref="F48:J48" si="11">F46+F47</f>
        <v>59.743499999999997</v>
      </c>
      <c r="G48" s="104"/>
      <c r="H48" s="104">
        <f t="shared" si="11"/>
        <v>54.432200000000002</v>
      </c>
      <c r="I48" s="104"/>
      <c r="J48" s="104">
        <f t="shared" si="11"/>
        <v>44.290239999999997</v>
      </c>
      <c r="K48" s="104"/>
      <c r="L48" s="104">
        <f>L46+L47</f>
        <v>42.351999999999997</v>
      </c>
      <c r="M48" s="104"/>
      <c r="N48" s="104">
        <f t="shared" ref="N48" si="12">N46+N47</f>
        <v>38.333599999999997</v>
      </c>
      <c r="O48" s="52"/>
      <c r="P48" s="51"/>
      <c r="Q48" s="52"/>
      <c r="R48" s="51"/>
      <c r="S48" s="98"/>
      <c r="T48" s="54"/>
      <c r="U48" s="99"/>
      <c r="V48" s="54"/>
      <c r="W48" s="98"/>
      <c r="X48" s="54"/>
      <c r="Y48" s="98"/>
      <c r="Z48" s="129"/>
      <c r="AA48" s="136">
        <f>D48+F48+H48+J48+L48+N48+P48+R48+T48+V48+X48+Z48</f>
        <v>288.13004000000001</v>
      </c>
    </row>
    <row r="49" spans="1:27" ht="36" customHeight="1" x14ac:dyDescent="0.25">
      <c r="A49" s="195" t="s">
        <v>31</v>
      </c>
      <c r="B49" s="94" t="s">
        <v>17</v>
      </c>
      <c r="C49" s="152" t="s">
        <v>37</v>
      </c>
      <c r="D49" s="103">
        <v>5.0285000000000002</v>
      </c>
      <c r="E49" s="152" t="s">
        <v>37</v>
      </c>
      <c r="F49" s="85">
        <v>5.64</v>
      </c>
      <c r="G49" s="152" t="s">
        <v>37</v>
      </c>
      <c r="H49" s="85">
        <v>2.835</v>
      </c>
      <c r="I49" s="152" t="s">
        <v>37</v>
      </c>
      <c r="J49" s="85">
        <v>1.3460000000000001</v>
      </c>
      <c r="K49" s="152" t="s">
        <v>37</v>
      </c>
      <c r="L49" s="85">
        <v>0.629</v>
      </c>
      <c r="M49" s="152" t="s">
        <v>37</v>
      </c>
      <c r="N49" s="85">
        <v>2.673</v>
      </c>
      <c r="O49" s="179"/>
      <c r="P49" s="85"/>
      <c r="Q49" s="180"/>
      <c r="R49" s="85"/>
      <c r="S49" s="181"/>
      <c r="T49" s="86"/>
      <c r="U49" s="180"/>
      <c r="V49" s="86"/>
      <c r="W49" s="181"/>
      <c r="X49" s="86"/>
      <c r="Y49" s="183"/>
      <c r="Z49" s="86"/>
      <c r="AA49" s="114">
        <f>D49+F49+H49+J49+L49+N49+P49+R49+T49+V49+X49+Z49</f>
        <v>18.151499999999999</v>
      </c>
    </row>
    <row r="50" spans="1:27" ht="51" customHeight="1" thickBot="1" x14ac:dyDescent="0.3">
      <c r="A50" s="196"/>
      <c r="B50" s="24" t="s">
        <v>24</v>
      </c>
      <c r="C50" s="147"/>
      <c r="D50" s="100">
        <v>328.19040000000001</v>
      </c>
      <c r="E50" s="147"/>
      <c r="F50" s="31">
        <v>291.22000000000003</v>
      </c>
      <c r="G50" s="147"/>
      <c r="H50" s="31">
        <v>256.35300000000001</v>
      </c>
      <c r="I50" s="147"/>
      <c r="J50" s="31">
        <v>259.47000000000003</v>
      </c>
      <c r="K50" s="147"/>
      <c r="L50" s="31">
        <v>248.89099999999999</v>
      </c>
      <c r="M50" s="147"/>
      <c r="N50" s="31">
        <v>167.77799999999999</v>
      </c>
      <c r="O50" s="176"/>
      <c r="P50" s="31"/>
      <c r="Q50" s="149"/>
      <c r="R50" s="31"/>
      <c r="S50" s="182"/>
      <c r="T50" s="32"/>
      <c r="U50" s="149"/>
      <c r="V50" s="32"/>
      <c r="W50" s="182"/>
      <c r="X50" s="32"/>
      <c r="Y50" s="156"/>
      <c r="Z50" s="32"/>
      <c r="AA50" s="115">
        <f t="shared" ref="AA50" si="13">D50+F50+H50+J50+L50+N50+P50+R50+T50+V50+X50+Z50</f>
        <v>1551.9024000000002</v>
      </c>
    </row>
    <row r="51" spans="1:27" ht="42" customHeight="1" thickBot="1" x14ac:dyDescent="0.3">
      <c r="A51" s="46" t="s">
        <v>27</v>
      </c>
      <c r="B51" s="35"/>
      <c r="C51" s="47"/>
      <c r="D51" s="105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0</v>
      </c>
      <c r="Q51" s="37"/>
      <c r="R51" s="37">
        <f>R49+R50</f>
        <v>0</v>
      </c>
      <c r="S51" s="37"/>
      <c r="T51" s="37">
        <f>T49+T50</f>
        <v>0</v>
      </c>
      <c r="U51" s="37"/>
      <c r="V51" s="37">
        <f>V49+V50</f>
        <v>0</v>
      </c>
      <c r="W51" s="37"/>
      <c r="X51" s="37">
        <f>X49+X50</f>
        <v>0</v>
      </c>
      <c r="Y51" s="37"/>
      <c r="Z51" s="37">
        <f>Z49+Z50</f>
        <v>0</v>
      </c>
      <c r="AA51" s="112">
        <f>D51+F51+H51+J51+L51+N51+P51+R51+T51+V51+X51+Z51</f>
        <v>1570.0538999999999</v>
      </c>
    </row>
    <row r="52" spans="1:27" ht="50.25" customHeight="1" thickBot="1" x14ac:dyDescent="0.3">
      <c r="A52" s="160" t="s">
        <v>19</v>
      </c>
      <c r="B52" s="23" t="s">
        <v>17</v>
      </c>
      <c r="C52" s="162">
        <v>7.97</v>
      </c>
      <c r="D52" s="106">
        <v>162.2088</v>
      </c>
      <c r="E52" s="158">
        <v>7.97</v>
      </c>
      <c r="F52" s="106">
        <v>116.989</v>
      </c>
      <c r="G52" s="158">
        <v>7.97</v>
      </c>
      <c r="H52" s="80">
        <v>116.053</v>
      </c>
      <c r="I52" s="158">
        <v>7.97</v>
      </c>
      <c r="J52" s="80">
        <v>100.092</v>
      </c>
      <c r="K52" s="158">
        <v>7.97</v>
      </c>
      <c r="L52" s="66">
        <v>109.71299999999999</v>
      </c>
      <c r="M52" s="158">
        <v>7.97</v>
      </c>
      <c r="N52" s="20">
        <v>87.167000000000002</v>
      </c>
      <c r="O52" s="158"/>
      <c r="P52" s="20"/>
      <c r="Q52" s="158"/>
      <c r="R52" s="20"/>
      <c r="S52" s="158"/>
      <c r="T52" s="20"/>
      <c r="U52" s="158"/>
      <c r="V52" s="20"/>
      <c r="W52" s="158"/>
      <c r="X52" s="20"/>
      <c r="Y52" s="158"/>
      <c r="Z52" s="20">
        <v>0</v>
      </c>
      <c r="AA52" s="113">
        <f t="shared" ref="AA52:AA54" si="14">D52+F52+H52+J52+L52+N52+P52+R52+T52+V52+X52+Z52</f>
        <v>692.22280000000001</v>
      </c>
    </row>
    <row r="53" spans="1:27" ht="58.5" customHeight="1" thickBot="1" x14ac:dyDescent="0.3">
      <c r="A53" s="161"/>
      <c r="B53" s="23" t="s">
        <v>24</v>
      </c>
      <c r="C53" s="163"/>
      <c r="D53" s="107">
        <v>0</v>
      </c>
      <c r="E53" s="159"/>
      <c r="F53" s="81">
        <v>0</v>
      </c>
      <c r="G53" s="159"/>
      <c r="H53" s="81">
        <v>0</v>
      </c>
      <c r="I53" s="159"/>
      <c r="J53" s="81">
        <v>0</v>
      </c>
      <c r="K53" s="159"/>
      <c r="L53" s="31">
        <v>0</v>
      </c>
      <c r="M53" s="159"/>
      <c r="N53" s="31">
        <v>0</v>
      </c>
      <c r="O53" s="159"/>
      <c r="P53" s="31"/>
      <c r="Q53" s="159"/>
      <c r="R53" s="31"/>
      <c r="S53" s="159"/>
      <c r="T53" s="31"/>
      <c r="U53" s="184"/>
      <c r="V53" s="31"/>
      <c r="W53" s="159"/>
      <c r="X53" s="31"/>
      <c r="Y53" s="159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8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0</v>
      </c>
      <c r="Q54" s="68"/>
      <c r="R54" s="68">
        <f t="shared" ref="R54" si="21">R52+R53</f>
        <v>0</v>
      </c>
      <c r="S54" s="68"/>
      <c r="T54" s="68">
        <f t="shared" ref="T54" si="22">T52+T53</f>
        <v>0</v>
      </c>
      <c r="U54" s="68"/>
      <c r="V54" s="68">
        <f t="shared" ref="V54" si="23">V52+V53</f>
        <v>0</v>
      </c>
      <c r="W54" s="68"/>
      <c r="X54" s="68">
        <f t="shared" ref="X54" si="24">X52+X53</f>
        <v>0</v>
      </c>
      <c r="Y54" s="68"/>
      <c r="Z54" s="68">
        <f t="shared" ref="Z54" si="25">Z52+Z53</f>
        <v>0</v>
      </c>
      <c r="AA54" s="112">
        <f t="shared" si="14"/>
        <v>692.22280000000001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/>
      <c r="Q55" s="52"/>
      <c r="R55" s="51"/>
      <c r="S55" s="53"/>
      <c r="T55" s="54"/>
      <c r="U55" s="52"/>
      <c r="V55" s="54"/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/>
      <c r="Q56" s="38"/>
      <c r="R56" s="37"/>
      <c r="S56" s="56"/>
      <c r="T56" s="40"/>
      <c r="U56" s="38"/>
      <c r="V56" s="40"/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37" t="s">
        <v>22</v>
      </c>
      <c r="B57" s="25" t="s">
        <v>17</v>
      </c>
      <c r="C57" s="146">
        <v>7</v>
      </c>
      <c r="D57" s="101">
        <v>107.259</v>
      </c>
      <c r="E57" s="148">
        <v>7</v>
      </c>
      <c r="F57" s="20">
        <v>238.11089999999999</v>
      </c>
      <c r="G57" s="148">
        <v>7</v>
      </c>
      <c r="H57" s="20">
        <v>193.999</v>
      </c>
      <c r="I57" s="148">
        <v>7</v>
      </c>
      <c r="J57" s="20">
        <v>149.7278</v>
      </c>
      <c r="K57" s="148">
        <v>7</v>
      </c>
      <c r="L57" s="20">
        <v>151.38900000000001</v>
      </c>
      <c r="M57" s="148">
        <v>7</v>
      </c>
      <c r="N57" s="20">
        <v>151.67599999999999</v>
      </c>
      <c r="O57" s="175"/>
      <c r="P57" s="20"/>
      <c r="Q57" s="148"/>
      <c r="R57" s="20"/>
      <c r="S57" s="155"/>
      <c r="T57" s="44"/>
      <c r="U57" s="148"/>
      <c r="V57" s="44"/>
      <c r="W57" s="155"/>
      <c r="X57" s="44"/>
      <c r="Y57" s="155"/>
      <c r="Z57" s="44"/>
      <c r="AA57" s="45">
        <f t="shared" ref="AA57:AA58" si="26">D57+F57+H57+J57+L57+N57+P57+R57+T57+V57+X57+Z57</f>
        <v>992.16169999999988</v>
      </c>
    </row>
    <row r="58" spans="1:27" ht="33.75" customHeight="1" thickBot="1" x14ac:dyDescent="0.3">
      <c r="A58" s="165"/>
      <c r="B58" s="26" t="s">
        <v>24</v>
      </c>
      <c r="C58" s="147"/>
      <c r="D58" s="31">
        <v>0</v>
      </c>
      <c r="E58" s="149"/>
      <c r="F58" s="31">
        <v>0</v>
      </c>
      <c r="G58" s="149"/>
      <c r="H58" s="31">
        <v>0</v>
      </c>
      <c r="I58" s="149"/>
      <c r="J58" s="31">
        <v>120.16</v>
      </c>
      <c r="K58" s="149"/>
      <c r="L58" s="31">
        <v>100.84</v>
      </c>
      <c r="M58" s="149"/>
      <c r="N58" s="31">
        <v>93.32</v>
      </c>
      <c r="O58" s="176"/>
      <c r="P58" s="31"/>
      <c r="Q58" s="149"/>
      <c r="R58" s="31"/>
      <c r="S58" s="156"/>
      <c r="T58" s="32"/>
      <c r="U58" s="149"/>
      <c r="V58" s="32"/>
      <c r="W58" s="156"/>
      <c r="X58" s="32"/>
      <c r="Y58" s="156"/>
      <c r="Z58" s="32"/>
      <c r="AA58" s="33">
        <f t="shared" si="26"/>
        <v>314.32</v>
      </c>
    </row>
    <row r="59" spans="1:27" ht="32.25" thickBot="1" x14ac:dyDescent="0.3">
      <c r="A59" s="9" t="s">
        <v>28</v>
      </c>
      <c r="B59" s="27"/>
      <c r="C59" s="57"/>
      <c r="D59" s="105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0</v>
      </c>
      <c r="Q59" s="37"/>
      <c r="R59" s="37">
        <f t="shared" ref="R59" si="31">R57+R58</f>
        <v>0</v>
      </c>
      <c r="S59" s="37"/>
      <c r="T59" s="37">
        <f t="shared" ref="T59" si="32">T57+T58</f>
        <v>0</v>
      </c>
      <c r="U59" s="58"/>
      <c r="V59" s="40">
        <f>V58+V57</f>
        <v>0</v>
      </c>
      <c r="W59" s="40"/>
      <c r="X59" s="40">
        <f>X58+X57</f>
        <v>0</v>
      </c>
      <c r="Y59" s="58"/>
      <c r="Z59" s="40">
        <f t="shared" ref="Z59" si="33">Z58+Z57</f>
        <v>0</v>
      </c>
      <c r="AA59" s="112">
        <f>D59+F59+H59+J59+L59+N59+P59+R59+T59+V59+X59+Z59</f>
        <v>1306.4816999999998</v>
      </c>
    </row>
    <row r="60" spans="1:27" ht="25.5" customHeight="1" x14ac:dyDescent="0.25">
      <c r="A60" s="170" t="s">
        <v>32</v>
      </c>
      <c r="B60" s="171"/>
      <c r="C60" s="201">
        <f>C61+C62</f>
        <v>1287.9474600000001</v>
      </c>
      <c r="D60" s="202"/>
      <c r="E60" s="142">
        <f>E61+E62</f>
        <v>1341.3302900000001</v>
      </c>
      <c r="F60" s="139"/>
      <c r="G60" s="142">
        <f>G61+G62</f>
        <v>1189.1281899999999</v>
      </c>
      <c r="H60" s="139"/>
      <c r="I60" s="142">
        <f>I61+I62</f>
        <v>1066.26243</v>
      </c>
      <c r="J60" s="139"/>
      <c r="K60" s="142">
        <f>K61+K62</f>
        <v>1003.35298</v>
      </c>
      <c r="L60" s="139"/>
      <c r="M60" s="142">
        <f>M61+M62</f>
        <v>851.00162</v>
      </c>
      <c r="N60" s="139"/>
      <c r="O60" s="142">
        <f>O61+O62</f>
        <v>0</v>
      </c>
      <c r="P60" s="139"/>
      <c r="Q60" s="142">
        <f>Q61+Q62</f>
        <v>0</v>
      </c>
      <c r="R60" s="139"/>
      <c r="S60" s="142">
        <f>S61+S62</f>
        <v>0</v>
      </c>
      <c r="T60" s="143"/>
      <c r="U60" s="173">
        <f>U61+U62</f>
        <v>0</v>
      </c>
      <c r="V60" s="139"/>
      <c r="W60" s="139">
        <f>W61+W62</f>
        <v>0</v>
      </c>
      <c r="X60" s="139"/>
      <c r="Y60" s="139">
        <f>Y61+Y62</f>
        <v>0</v>
      </c>
      <c r="Z60" s="139"/>
      <c r="AA60" s="109">
        <f>SUM(C60:Z60)</f>
        <v>6739.02297</v>
      </c>
    </row>
    <row r="61" spans="1:27" ht="15.75" x14ac:dyDescent="0.25">
      <c r="A61" s="166" t="s">
        <v>23</v>
      </c>
      <c r="B61" s="167"/>
      <c r="C61" s="210">
        <f>D50+D53+D58+D47+D42</f>
        <v>490.57760000000002</v>
      </c>
      <c r="D61" s="211"/>
      <c r="E61" s="210">
        <f t="shared" ref="E61" si="34">F50+F53+F58+F47+F42</f>
        <v>417.5</v>
      </c>
      <c r="F61" s="211"/>
      <c r="G61" s="210">
        <f t="shared" ref="G61" si="35">H50+H53+H58+H47+H42</f>
        <v>375.233</v>
      </c>
      <c r="H61" s="211"/>
      <c r="I61" s="144">
        <f>J50+J53+J58</f>
        <v>379.63</v>
      </c>
      <c r="J61" s="141"/>
      <c r="K61" s="144">
        <f>L50+L53+L58</f>
        <v>349.73099999999999</v>
      </c>
      <c r="L61" s="141"/>
      <c r="M61" s="144">
        <f>N50+N53+N58</f>
        <v>261.09799999999996</v>
      </c>
      <c r="N61" s="141"/>
      <c r="O61" s="144">
        <f>P50+P53+P58</f>
        <v>0</v>
      </c>
      <c r="P61" s="141"/>
      <c r="Q61" s="144">
        <f>R50+R53+R58</f>
        <v>0</v>
      </c>
      <c r="R61" s="141"/>
      <c r="S61" s="144">
        <f>T50+T53+T58</f>
        <v>0</v>
      </c>
      <c r="T61" s="145"/>
      <c r="U61" s="140">
        <f t="shared" ref="U61" si="36">V58+V50+V53</f>
        <v>0</v>
      </c>
      <c r="V61" s="141"/>
      <c r="W61" s="141">
        <f t="shared" ref="W61" si="37">X58+X50+X53</f>
        <v>0</v>
      </c>
      <c r="X61" s="141"/>
      <c r="Y61" s="141">
        <f t="shared" ref="Y61" si="38">Z58+Z50+Z53</f>
        <v>0</v>
      </c>
      <c r="Z61" s="141"/>
      <c r="AA61" s="110">
        <f>SUM(C61:Z61)</f>
        <v>2273.7695999999996</v>
      </c>
    </row>
    <row r="62" spans="1:27" s="65" customFormat="1" ht="16.5" thickBot="1" x14ac:dyDescent="0.3">
      <c r="A62" s="168" t="s">
        <v>25</v>
      </c>
      <c r="B62" s="169"/>
      <c r="C62" s="208">
        <f>D45+D46+D49+D52+D55+D56+D57</f>
        <v>797.36986000000002</v>
      </c>
      <c r="D62" s="209"/>
      <c r="E62" s="164">
        <f>F45+F46+F49+F52+F55+F56+F57</f>
        <v>923.8302900000001</v>
      </c>
      <c r="F62" s="157"/>
      <c r="G62" s="212">
        <f>H45+H46+H49+H52+H55+H56+H57</f>
        <v>813.89518999999996</v>
      </c>
      <c r="H62" s="213"/>
      <c r="I62" s="164">
        <f>J45+J46+J49+J52+J55+J56+J57</f>
        <v>686.63243</v>
      </c>
      <c r="J62" s="157"/>
      <c r="K62" s="164">
        <f>L45+L46+L49+L52+L55+L56+L57</f>
        <v>653.62198000000001</v>
      </c>
      <c r="L62" s="157"/>
      <c r="M62" s="164">
        <f>N45+N46+N49+N52+N55+N56+N57</f>
        <v>589.90362000000005</v>
      </c>
      <c r="N62" s="157"/>
      <c r="O62" s="164">
        <f>P45+P46+P49+P52+P55+P56+P57</f>
        <v>0</v>
      </c>
      <c r="P62" s="157"/>
      <c r="Q62" s="164">
        <f>R45+R46+R49+R52+R55+R56+R57</f>
        <v>0</v>
      </c>
      <c r="R62" s="157"/>
      <c r="S62" s="164">
        <f>T45+T46+T49+T52+T55+T56+T57</f>
        <v>0</v>
      </c>
      <c r="T62" s="172"/>
      <c r="U62" s="174">
        <f>V57+V56+V55+V52+V49+V46+V45</f>
        <v>0</v>
      </c>
      <c r="V62" s="157"/>
      <c r="W62" s="157">
        <f>X57+X56+X55+X52+X49+X46+X45</f>
        <v>0</v>
      </c>
      <c r="X62" s="157"/>
      <c r="Y62" s="157">
        <f>Z57+Z56+Z55+Z52+Z49+Z46+Z45</f>
        <v>0</v>
      </c>
      <c r="Z62" s="157"/>
      <c r="AA62" s="111">
        <f>SUM(C62:Z62)</f>
        <v>4465.2533700000004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3"/>
      <c r="F64" s="7"/>
      <c r="G64" s="7"/>
      <c r="H64" s="76"/>
      <c r="I64" s="7"/>
      <c r="J64" s="131"/>
      <c r="K64" s="7"/>
      <c r="L64" s="134"/>
      <c r="M64" s="7"/>
      <c r="N64" s="134"/>
      <c r="O64" s="7"/>
      <c r="P64" s="7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5"/>
      <c r="G65" s="15"/>
      <c r="H65" s="127"/>
      <c r="I65" s="15"/>
      <c r="J65" s="7"/>
      <c r="K65" s="7"/>
      <c r="L65" s="7"/>
      <c r="M65" s="7"/>
      <c r="N65" s="131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4"/>
      <c r="E66" s="15"/>
      <c r="F66" s="128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89" t="s">
        <v>35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</row>
    <row r="69" spans="1:27" ht="20.25" x14ac:dyDescent="0.25">
      <c r="A69" s="189" t="s">
        <v>33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</row>
    <row r="70" spans="1:27" ht="20.25" x14ac:dyDescent="0.25">
      <c r="A70" s="189" t="s">
        <v>29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</row>
    <row r="71" spans="1:27" ht="20.25" x14ac:dyDescent="0.25">
      <c r="A71" s="190" t="s">
        <v>42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7" t="s">
        <v>13</v>
      </c>
      <c r="B73" s="199" t="s">
        <v>15</v>
      </c>
      <c r="C73" s="177" t="s">
        <v>0</v>
      </c>
      <c r="D73" s="178"/>
      <c r="E73" s="177" t="s">
        <v>1</v>
      </c>
      <c r="F73" s="178"/>
      <c r="G73" s="177" t="s">
        <v>2</v>
      </c>
      <c r="H73" s="178"/>
      <c r="I73" s="177" t="s">
        <v>3</v>
      </c>
      <c r="J73" s="178"/>
      <c r="K73" s="177" t="s">
        <v>4</v>
      </c>
      <c r="L73" s="178"/>
      <c r="M73" s="177" t="s">
        <v>5</v>
      </c>
      <c r="N73" s="178"/>
      <c r="O73" s="177" t="s">
        <v>6</v>
      </c>
      <c r="P73" s="178"/>
      <c r="Q73" s="177" t="s">
        <v>7</v>
      </c>
      <c r="R73" s="178"/>
      <c r="S73" s="177" t="s">
        <v>8</v>
      </c>
      <c r="T73" s="178"/>
      <c r="U73" s="177" t="s">
        <v>9</v>
      </c>
      <c r="V73" s="178"/>
      <c r="W73" s="177" t="s">
        <v>10</v>
      </c>
      <c r="X73" s="178"/>
      <c r="Y73" s="177" t="s">
        <v>11</v>
      </c>
      <c r="Z73" s="178"/>
      <c r="AA73" s="137" t="s">
        <v>12</v>
      </c>
    </row>
    <row r="74" spans="1:27" ht="45" thickBot="1" x14ac:dyDescent="0.3">
      <c r="A74" s="198"/>
      <c r="B74" s="200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94"/>
    </row>
    <row r="75" spans="1:27" ht="15.75" x14ac:dyDescent="0.25">
      <c r="A75" s="137" t="s">
        <v>16</v>
      </c>
      <c r="B75" s="185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192">
        <f>SUM(D75:D77,F75:F77,H75:H77,J75:J77,L75:L77,N75:N77,P75:P77,R75:R77,T75:T77,V75:V77,X75:X77,Z75:Z77)</f>
        <v>0</v>
      </c>
    </row>
    <row r="76" spans="1:27" ht="15.75" x14ac:dyDescent="0.25">
      <c r="A76" s="138"/>
      <c r="B76" s="187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193"/>
    </row>
    <row r="77" spans="1:27" ht="16.5" thickBot="1" x14ac:dyDescent="0.3">
      <c r="A77" s="138"/>
      <c r="B77" s="187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193"/>
    </row>
    <row r="78" spans="1:27" ht="16.5" thickBot="1" x14ac:dyDescent="0.3">
      <c r="A78" s="14" t="s">
        <v>26</v>
      </c>
      <c r="B78" s="188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206" t="s">
        <v>31</v>
      </c>
      <c r="B80" s="43" t="s">
        <v>17</v>
      </c>
      <c r="C80" s="146"/>
      <c r="D80" s="20"/>
      <c r="E80" s="148"/>
      <c r="F80" s="20"/>
      <c r="G80" s="148"/>
      <c r="H80" s="20"/>
      <c r="I80" s="148"/>
      <c r="J80" s="20"/>
      <c r="K80" s="148"/>
      <c r="L80" s="20"/>
      <c r="M80" s="148"/>
      <c r="N80" s="20"/>
      <c r="O80" s="175"/>
      <c r="P80" s="20"/>
      <c r="Q80" s="148"/>
      <c r="R80" s="20"/>
      <c r="S80" s="207"/>
      <c r="T80" s="44"/>
      <c r="U80" s="148"/>
      <c r="V80" s="44"/>
      <c r="W80" s="207"/>
      <c r="X80" s="44"/>
      <c r="Y80" s="155"/>
      <c r="Z80" s="44"/>
      <c r="AA80" s="45">
        <f>D80+F80+H80+J80+L80+N80+P80+R80+T80+V80+X80+Z80</f>
        <v>0</v>
      </c>
    </row>
    <row r="81" spans="1:29" ht="16.5" thickBot="1" x14ac:dyDescent="0.3">
      <c r="A81" s="196"/>
      <c r="B81" s="24" t="s">
        <v>24</v>
      </c>
      <c r="C81" s="147"/>
      <c r="D81" s="31"/>
      <c r="E81" s="149"/>
      <c r="F81" s="31"/>
      <c r="G81" s="149"/>
      <c r="H81" s="31"/>
      <c r="I81" s="149"/>
      <c r="J81" s="31"/>
      <c r="K81" s="149"/>
      <c r="L81" s="31"/>
      <c r="M81" s="149"/>
      <c r="N81" s="31"/>
      <c r="O81" s="176"/>
      <c r="P81" s="31"/>
      <c r="Q81" s="149"/>
      <c r="R81" s="31"/>
      <c r="S81" s="182"/>
      <c r="T81" s="32"/>
      <c r="U81" s="149"/>
      <c r="V81" s="32"/>
      <c r="W81" s="182"/>
      <c r="X81" s="32"/>
      <c r="Y81" s="156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0" t="s">
        <v>19</v>
      </c>
      <c r="B83" s="23" t="s">
        <v>17</v>
      </c>
      <c r="C83" s="162"/>
      <c r="D83" s="66"/>
      <c r="E83" s="158"/>
      <c r="F83" s="78"/>
      <c r="G83" s="158"/>
      <c r="H83" s="78"/>
      <c r="I83" s="158"/>
      <c r="J83" s="78"/>
      <c r="K83" s="158"/>
      <c r="L83" s="66"/>
      <c r="M83" s="158"/>
      <c r="N83" s="20"/>
      <c r="O83" s="158"/>
      <c r="P83" s="20"/>
      <c r="Q83" s="158"/>
      <c r="R83" s="20"/>
      <c r="S83" s="158"/>
      <c r="T83" s="20"/>
      <c r="U83" s="158"/>
      <c r="V83" s="20"/>
      <c r="W83" s="158"/>
      <c r="X83" s="20"/>
      <c r="Y83" s="158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1"/>
      <c r="B84" s="23" t="s">
        <v>24</v>
      </c>
      <c r="C84" s="163"/>
      <c r="D84" s="67"/>
      <c r="E84" s="159"/>
      <c r="F84" s="79"/>
      <c r="G84" s="159"/>
      <c r="H84" s="79"/>
      <c r="I84" s="159"/>
      <c r="J84" s="79"/>
      <c r="K84" s="159"/>
      <c r="L84" s="31"/>
      <c r="M84" s="159"/>
      <c r="N84" s="31"/>
      <c r="O84" s="159"/>
      <c r="P84" s="31"/>
      <c r="Q84" s="159"/>
      <c r="R84" s="31"/>
      <c r="S84" s="159"/>
      <c r="T84" s="31"/>
      <c r="U84" s="184"/>
      <c r="V84" s="31"/>
      <c r="W84" s="159"/>
      <c r="X84" s="31"/>
      <c r="Y84" s="159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37" t="s">
        <v>22</v>
      </c>
      <c r="B88" s="25" t="s">
        <v>17</v>
      </c>
      <c r="C88" s="146">
        <v>7</v>
      </c>
      <c r="D88" s="101">
        <v>539.86389999999994</v>
      </c>
      <c r="E88" s="148">
        <v>7</v>
      </c>
      <c r="F88" s="20">
        <v>554.87509999999997</v>
      </c>
      <c r="G88" s="148">
        <v>7</v>
      </c>
      <c r="H88" s="20">
        <v>630.76660000000004</v>
      </c>
      <c r="I88" s="148">
        <v>7</v>
      </c>
      <c r="J88" s="20">
        <v>438.14659999999998</v>
      </c>
      <c r="K88" s="148">
        <v>7</v>
      </c>
      <c r="L88" s="20">
        <v>406.721</v>
      </c>
      <c r="M88" s="148">
        <v>7</v>
      </c>
      <c r="N88" s="20">
        <v>403.36599999999999</v>
      </c>
      <c r="O88" s="175"/>
      <c r="P88" s="20"/>
      <c r="Q88" s="148"/>
      <c r="R88" s="20"/>
      <c r="S88" s="155"/>
      <c r="T88" s="44"/>
      <c r="U88" s="148"/>
      <c r="V88" s="44"/>
      <c r="W88" s="155"/>
      <c r="X88" s="44"/>
      <c r="Y88" s="155"/>
      <c r="Z88" s="44"/>
      <c r="AA88" s="113">
        <f t="shared" ref="AA88:AA89" si="71">D88+F88+H88+J88+L88+N88+P88+R88+T88+V88+X88+Z88</f>
        <v>2973.7392</v>
      </c>
    </row>
    <row r="89" spans="1:29" ht="28.5" customHeight="1" thickBot="1" x14ac:dyDescent="0.3">
      <c r="A89" s="165"/>
      <c r="B89" s="26" t="s">
        <v>24</v>
      </c>
      <c r="C89" s="147"/>
      <c r="D89" s="100"/>
      <c r="E89" s="149"/>
      <c r="F89" s="31"/>
      <c r="G89" s="149"/>
      <c r="H89" s="31"/>
      <c r="I89" s="149"/>
      <c r="J89" s="31"/>
      <c r="K89" s="149"/>
      <c r="L89" s="31"/>
      <c r="M89" s="149"/>
      <c r="N89" s="31"/>
      <c r="O89" s="176"/>
      <c r="P89" s="31"/>
      <c r="Q89" s="149"/>
      <c r="R89" s="31"/>
      <c r="S89" s="156"/>
      <c r="T89" s="32"/>
      <c r="U89" s="149"/>
      <c r="V89" s="32"/>
      <c r="W89" s="156"/>
      <c r="X89" s="32"/>
      <c r="Y89" s="156"/>
      <c r="Z89" s="32"/>
      <c r="AA89" s="115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5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0</v>
      </c>
      <c r="Q90" s="37"/>
      <c r="R90" s="37">
        <f t="shared" ref="R90" si="76">R88+R89</f>
        <v>0</v>
      </c>
      <c r="S90" s="37"/>
      <c r="T90" s="37">
        <f t="shared" ref="T90" si="77">T88+T89</f>
        <v>0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2">
        <f>D90+F90+H90+J90+L90+N90+P90+R90+T90+V90+X90+Z90</f>
        <v>2973.7392</v>
      </c>
    </row>
    <row r="91" spans="1:29" ht="33" customHeight="1" x14ac:dyDescent="0.25">
      <c r="A91" s="170" t="s">
        <v>32</v>
      </c>
      <c r="B91" s="171"/>
      <c r="C91" s="201">
        <f>C92+C93</f>
        <v>539.86389999999994</v>
      </c>
      <c r="D91" s="202"/>
      <c r="E91" s="142">
        <f>E92+E93</f>
        <v>554.87509999999997</v>
      </c>
      <c r="F91" s="139"/>
      <c r="G91" s="142">
        <f>G92+G93</f>
        <v>630.76660000000004</v>
      </c>
      <c r="H91" s="139"/>
      <c r="I91" s="142">
        <f>I92+I93</f>
        <v>438.14659999999998</v>
      </c>
      <c r="J91" s="139"/>
      <c r="K91" s="142">
        <f>K92+K93</f>
        <v>406.721</v>
      </c>
      <c r="L91" s="139"/>
      <c r="M91" s="142">
        <f>M92+M93</f>
        <v>403.36599999999999</v>
      </c>
      <c r="N91" s="139"/>
      <c r="O91" s="142">
        <f>O92+O93</f>
        <v>0</v>
      </c>
      <c r="P91" s="139"/>
      <c r="Q91" s="142">
        <f>Q92+Q93</f>
        <v>0</v>
      </c>
      <c r="R91" s="139"/>
      <c r="S91" s="142">
        <f>S92+S93</f>
        <v>0</v>
      </c>
      <c r="T91" s="143"/>
      <c r="U91" s="173">
        <f>U92+U93</f>
        <v>0</v>
      </c>
      <c r="V91" s="139"/>
      <c r="W91" s="139">
        <f>W92+W93</f>
        <v>0</v>
      </c>
      <c r="X91" s="139"/>
      <c r="Y91" s="139">
        <f>Y92+Y93</f>
        <v>0</v>
      </c>
      <c r="Z91" s="139"/>
      <c r="AA91" s="109">
        <f>SUM(C91:Z91)</f>
        <v>2973.7392</v>
      </c>
    </row>
    <row r="92" spans="1:29" ht="15.75" x14ac:dyDescent="0.25">
      <c r="A92" s="166" t="s">
        <v>23</v>
      </c>
      <c r="B92" s="167"/>
      <c r="C92" s="210">
        <f>D81+D84+D89</f>
        <v>0</v>
      </c>
      <c r="D92" s="211"/>
      <c r="E92" s="144">
        <f>F81+F84+F89</f>
        <v>0</v>
      </c>
      <c r="F92" s="141"/>
      <c r="G92" s="144">
        <f>H81+H84+H89</f>
        <v>0</v>
      </c>
      <c r="H92" s="141"/>
      <c r="I92" s="144">
        <f>J81+J84+J89</f>
        <v>0</v>
      </c>
      <c r="J92" s="141"/>
      <c r="K92" s="144">
        <f>L81+L84+L89</f>
        <v>0</v>
      </c>
      <c r="L92" s="141"/>
      <c r="M92" s="144">
        <f>N81+N84+N89</f>
        <v>0</v>
      </c>
      <c r="N92" s="141"/>
      <c r="O92" s="144">
        <f>P81+P84+P89</f>
        <v>0</v>
      </c>
      <c r="P92" s="141"/>
      <c r="Q92" s="144">
        <f>R81+R84+R89</f>
        <v>0</v>
      </c>
      <c r="R92" s="141"/>
      <c r="S92" s="144">
        <f>T81+T84+T89</f>
        <v>0</v>
      </c>
      <c r="T92" s="145"/>
      <c r="U92" s="140">
        <f t="shared" ref="U92" si="79">V89+V81+V84</f>
        <v>0</v>
      </c>
      <c r="V92" s="141"/>
      <c r="W92" s="141">
        <f t="shared" ref="W92" si="80">X89+X81+X84</f>
        <v>0</v>
      </c>
      <c r="X92" s="141"/>
      <c r="Y92" s="141">
        <f t="shared" ref="Y92" si="81">Z89+Z81+Z84</f>
        <v>0</v>
      </c>
      <c r="Z92" s="141"/>
      <c r="AA92" s="110">
        <f>SUM(C92:Z92)</f>
        <v>0</v>
      </c>
      <c r="AC92" s="8"/>
    </row>
    <row r="93" spans="1:29" ht="16.5" thickBot="1" x14ac:dyDescent="0.3">
      <c r="A93" s="168" t="s">
        <v>25</v>
      </c>
      <c r="B93" s="169"/>
      <c r="C93" s="208">
        <f>D78+D79+D80+D83+D86+D87+D88</f>
        <v>539.86389999999994</v>
      </c>
      <c r="D93" s="209"/>
      <c r="E93" s="164">
        <f>F78+F79+F80+F83+F86+F87+F88</f>
        <v>554.87509999999997</v>
      </c>
      <c r="F93" s="157"/>
      <c r="G93" s="164">
        <f>H78+H79+H80+H83+H86+H87+H88</f>
        <v>630.76660000000004</v>
      </c>
      <c r="H93" s="157"/>
      <c r="I93" s="164">
        <f>J78+J79+J80+J83+J86+J87+J88</f>
        <v>438.14659999999998</v>
      </c>
      <c r="J93" s="157"/>
      <c r="K93" s="164">
        <f>L78+L79+L80+L83+L86+L87+L88</f>
        <v>406.721</v>
      </c>
      <c r="L93" s="157"/>
      <c r="M93" s="164">
        <f>N78+N79+N80+N83+N86+N87+N88</f>
        <v>403.36599999999999</v>
      </c>
      <c r="N93" s="157"/>
      <c r="O93" s="164">
        <f>P78+P79+P80+P83+P86+P87+P88</f>
        <v>0</v>
      </c>
      <c r="P93" s="157"/>
      <c r="Q93" s="164">
        <f>R78+R79+R80+R83+R86+R87+R88</f>
        <v>0</v>
      </c>
      <c r="R93" s="157"/>
      <c r="S93" s="164">
        <f>T78+T79+T80+T83+T86+T87+T88</f>
        <v>0</v>
      </c>
      <c r="T93" s="172"/>
      <c r="U93" s="174">
        <f>V88+V87+V86+V83+V80+V79+V78</f>
        <v>0</v>
      </c>
      <c r="V93" s="157"/>
      <c r="W93" s="157">
        <f>X88+X87+X86+X83+X80+X79+X78</f>
        <v>0</v>
      </c>
      <c r="X93" s="157"/>
      <c r="Y93" s="157">
        <f>Z88+Z87+Z86+Z83+Z80+Z79+Z78</f>
        <v>0</v>
      </c>
      <c r="Z93" s="157"/>
      <c r="AA93" s="111">
        <f>SUM(C93:Z93)</f>
        <v>2973.7392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2022-07-04T06:00:28Z</cp:lastPrinted>
  <dcterms:created xsi:type="dcterms:W3CDTF">2017-03-10T04:38:13Z</dcterms:created>
  <dcterms:modified xsi:type="dcterms:W3CDTF">2022-07-04T06:16:38Z</dcterms:modified>
</cp:coreProperties>
</file>